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autoCompressPictures="0"/>
  <bookViews>
    <workbookView xWindow="6660" yWindow="1020" windowWidth="13540" windowHeight="11820" activeTab="1"/>
  </bookViews>
  <sheets>
    <sheet name="Data Entry" sheetId="1" r:id="rId1"/>
    <sheet name="Example" sheetId="5" r:id="rId2"/>
  </sheets>
  <definedNames>
    <definedName name="_xlnm.Print_Area" localSheetId="0">'Data Entry'!$A$1:$G$57</definedName>
    <definedName name="_xlnm.Print_Area" localSheetId="1">Example!$A$1:$G$57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27" i="1"/>
  <c r="C28" i="1"/>
  <c r="D28" i="1"/>
  <c r="C29" i="1"/>
  <c r="D29" i="1"/>
  <c r="C30" i="1"/>
  <c r="D30" i="1"/>
  <c r="C31" i="1"/>
  <c r="C32" i="1"/>
  <c r="D32" i="1"/>
  <c r="C33" i="1"/>
  <c r="D33" i="1"/>
  <c r="C34" i="1"/>
  <c r="D34" i="1"/>
  <c r="C35" i="1"/>
  <c r="C36" i="1"/>
  <c r="D36" i="1"/>
  <c r="C37" i="1"/>
  <c r="D37" i="1"/>
  <c r="C38" i="1"/>
  <c r="D38" i="1"/>
  <c r="C39" i="1"/>
  <c r="C40" i="1"/>
  <c r="D40" i="1"/>
  <c r="C41" i="1"/>
  <c r="D41" i="1"/>
  <c r="C42" i="1"/>
  <c r="D42" i="1"/>
  <c r="C43" i="1"/>
  <c r="D26" i="1"/>
  <c r="D27" i="1"/>
  <c r="D31" i="1"/>
  <c r="D35" i="1"/>
  <c r="D39" i="1"/>
  <c r="G55" i="5"/>
  <c r="C45" i="5"/>
  <c r="D45" i="5"/>
  <c r="C44" i="5"/>
  <c r="D44" i="5"/>
  <c r="C43" i="5"/>
  <c r="D43" i="5"/>
  <c r="C42" i="5"/>
  <c r="D42" i="5"/>
  <c r="C40" i="5"/>
  <c r="D40" i="5"/>
  <c r="C39" i="5"/>
  <c r="D39" i="5"/>
  <c r="D38" i="5"/>
  <c r="C37" i="5"/>
  <c r="D37" i="5"/>
  <c r="C36" i="5"/>
  <c r="D36" i="5"/>
  <c r="C35" i="5"/>
  <c r="D35" i="5"/>
  <c r="C34" i="5"/>
  <c r="D34" i="5"/>
  <c r="C33" i="5"/>
  <c r="D33" i="5"/>
  <c r="D32" i="5"/>
  <c r="C31" i="5"/>
  <c r="D31" i="5"/>
  <c r="C30" i="5"/>
  <c r="D30" i="5"/>
  <c r="C29" i="5"/>
  <c r="D29" i="5"/>
  <c r="E28" i="5"/>
  <c r="F28" i="5"/>
  <c r="D28" i="5"/>
  <c r="C26" i="5"/>
  <c r="D26" i="5"/>
  <c r="C25" i="5"/>
  <c r="D25" i="5"/>
  <c r="C24" i="5"/>
  <c r="D24" i="5"/>
  <c r="D23" i="5"/>
  <c r="C22" i="5"/>
  <c r="D22" i="5"/>
  <c r="C21" i="5"/>
  <c r="D21" i="5"/>
  <c r="C20" i="5"/>
  <c r="D20" i="5"/>
  <c r="C19" i="5"/>
  <c r="C18" i="5"/>
  <c r="D18" i="5"/>
  <c r="C17" i="5"/>
  <c r="D17" i="5"/>
  <c r="C16" i="5"/>
  <c r="D16" i="5"/>
  <c r="E15" i="5"/>
  <c r="F15" i="5"/>
  <c r="D15" i="5"/>
  <c r="E16" i="5"/>
  <c r="F16" i="5"/>
  <c r="E42" i="5"/>
  <c r="F42" i="5"/>
  <c r="E29" i="5"/>
  <c r="D19" i="5"/>
  <c r="E15" i="1"/>
  <c r="F15" i="1"/>
  <c r="D23" i="1"/>
  <c r="F29" i="5"/>
  <c r="E30" i="5"/>
  <c r="E43" i="5"/>
  <c r="E17" i="5"/>
  <c r="D15" i="1"/>
  <c r="F17" i="5"/>
  <c r="E18" i="5"/>
  <c r="F43" i="5"/>
  <c r="E44" i="5"/>
  <c r="F30" i="5"/>
  <c r="E31" i="5"/>
  <c r="F44" i="5"/>
  <c r="E45" i="5"/>
  <c r="F45" i="5"/>
  <c r="F31" i="5"/>
  <c r="E32" i="5"/>
  <c r="F18" i="5"/>
  <c r="E19" i="5"/>
  <c r="F32" i="5"/>
  <c r="E33" i="5"/>
  <c r="F19" i="5"/>
  <c r="E20" i="5"/>
  <c r="F20" i="5"/>
  <c r="E21" i="5"/>
  <c r="F33" i="5"/>
  <c r="E34" i="5"/>
  <c r="F34" i="5"/>
  <c r="E35" i="5"/>
  <c r="F21" i="5"/>
  <c r="E22" i="5"/>
  <c r="E23" i="5"/>
  <c r="F22" i="5"/>
  <c r="F35" i="5"/>
  <c r="E36" i="5"/>
  <c r="E24" i="5"/>
  <c r="F23" i="5"/>
  <c r="F36" i="5"/>
  <c r="E37" i="5"/>
  <c r="F37" i="5"/>
  <c r="E38" i="5"/>
  <c r="E25" i="5"/>
  <c r="F24" i="5"/>
  <c r="F38" i="5"/>
  <c r="E39" i="5"/>
  <c r="E26" i="5"/>
  <c r="F26" i="5"/>
  <c r="G49" i="5"/>
  <c r="F25" i="5"/>
  <c r="F39" i="5"/>
  <c r="E40" i="5"/>
  <c r="F40" i="5"/>
  <c r="G50" i="5"/>
  <c r="G51" i="5"/>
  <c r="G52" i="5"/>
  <c r="G53" i="5"/>
  <c r="G56" i="5"/>
  <c r="C16" i="1"/>
  <c r="C45" i="1"/>
  <c r="D45" i="1"/>
  <c r="C44" i="1"/>
  <c r="D44" i="1"/>
  <c r="D43" i="1"/>
  <c r="C21" i="1"/>
  <c r="C20" i="1"/>
  <c r="D20" i="1"/>
  <c r="C19" i="1"/>
  <c r="D19" i="1"/>
  <c r="C18" i="1"/>
  <c r="D18" i="1"/>
  <c r="C17" i="1"/>
  <c r="E16" i="1"/>
  <c r="F16" i="1"/>
  <c r="D16" i="1"/>
  <c r="D22" i="1"/>
  <c r="D24" i="1"/>
  <c r="D25" i="1"/>
  <c r="D17" i="1"/>
  <c r="D21" i="1"/>
  <c r="E17" i="1"/>
  <c r="E18" i="1"/>
  <c r="F17" i="1"/>
  <c r="E19" i="1"/>
  <c r="F18" i="1"/>
  <c r="E20" i="1"/>
  <c r="F19" i="1"/>
  <c r="F20" i="1"/>
  <c r="E21" i="1"/>
  <c r="F21" i="1"/>
  <c r="E22" i="1"/>
  <c r="F22" i="1"/>
  <c r="E23" i="1"/>
  <c r="F23" i="1"/>
  <c r="E24" i="1"/>
  <c r="F24" i="1"/>
  <c r="E25" i="1"/>
  <c r="E26" i="1"/>
  <c r="E27" i="1"/>
  <c r="F26" i="1"/>
  <c r="F25" i="1"/>
  <c r="F27" i="1"/>
  <c r="E28" i="1"/>
  <c r="E29" i="1"/>
  <c r="F28" i="1"/>
  <c r="E30" i="1"/>
  <c r="F29" i="1"/>
  <c r="F30" i="1"/>
  <c r="E31" i="1"/>
  <c r="F31" i="1"/>
  <c r="E32" i="1"/>
  <c r="E33" i="1"/>
  <c r="F32" i="1"/>
  <c r="F33" i="1"/>
  <c r="E34" i="1"/>
  <c r="E35" i="1"/>
  <c r="F34" i="1"/>
  <c r="F35" i="1"/>
  <c r="E36" i="1"/>
  <c r="F36" i="1"/>
  <c r="E37" i="1"/>
  <c r="E38" i="1"/>
  <c r="F37" i="1"/>
  <c r="E39" i="1"/>
  <c r="F38" i="1"/>
  <c r="F39" i="1"/>
  <c r="E40" i="1"/>
  <c r="F40" i="1"/>
  <c r="E41" i="1"/>
  <c r="G51" i="1"/>
  <c r="G53" i="1"/>
  <c r="G56" i="1"/>
  <c r="G52" i="1"/>
  <c r="E42" i="1"/>
  <c r="F41" i="1"/>
  <c r="F42" i="1"/>
  <c r="E43" i="1"/>
  <c r="E44" i="1"/>
  <c r="F43" i="1"/>
  <c r="E45" i="1"/>
  <c r="F45" i="1"/>
  <c r="F44" i="1"/>
</calcChain>
</file>

<file path=xl/sharedStrings.xml><?xml version="1.0" encoding="utf-8"?>
<sst xmlns="http://schemas.openxmlformats.org/spreadsheetml/2006/main" count="97" uniqueCount="51">
  <si>
    <t xml:space="preserve">DATE: </t>
  </si>
  <si>
    <t>NAME OF MEASURER:</t>
  </si>
  <si>
    <t xml:space="preserve">NAME OF COURSE : </t>
  </si>
  <si>
    <t xml:space="preserve">DISTANCE OF COURSE : </t>
  </si>
  <si>
    <t>Time start</t>
  </si>
  <si>
    <t>Time finish</t>
  </si>
  <si>
    <t>Temp at start</t>
  </si>
  <si>
    <t>Temp at finish</t>
  </si>
  <si>
    <t>Wind at start</t>
  </si>
  <si>
    <t>Conditions</t>
  </si>
  <si>
    <t>Measured Point           ( E.g.: Start, Finish, 1k, 2k...)</t>
  </si>
  <si>
    <t>Counts for measurer</t>
  </si>
  <si>
    <t>Distance between marks (Elapsed / Working Constant)</t>
  </si>
  <si>
    <t>NOTES OR ADJUSTMENTS</t>
  </si>
  <si>
    <t>START</t>
  </si>
  <si>
    <t>Final Calculation</t>
  </si>
  <si>
    <t>There must be a minimum of two measurements. The length of the race course is the lesser of the two measurements. Use a steel tape to add or subtract distance as required to bring the minimum length to the same value as the desired course length, to the closest millimetre.</t>
  </si>
  <si>
    <t>Elaped counts from the start</t>
  </si>
  <si>
    <t>1k</t>
  </si>
  <si>
    <t>2k</t>
  </si>
  <si>
    <t>3k</t>
  </si>
  <si>
    <t>4k</t>
  </si>
  <si>
    <t>6k</t>
  </si>
  <si>
    <t>7k</t>
  </si>
  <si>
    <t>8k</t>
  </si>
  <si>
    <t>9k</t>
  </si>
  <si>
    <t>end of segment 1</t>
  </si>
  <si>
    <t>end of segment 2</t>
  </si>
  <si>
    <t>5k/turnaround</t>
  </si>
  <si>
    <t>end of segment 3</t>
  </si>
  <si>
    <t>Use the average of the working and final constant or the larger</t>
  </si>
  <si>
    <t>Describe how the course is adjusted</t>
  </si>
  <si>
    <t>Total adjustment (in metres)</t>
  </si>
  <si>
    <t>Final distance</t>
  </si>
  <si>
    <t>FINAL CONSTANT FOR THE DAY (counts/km)</t>
  </si>
  <si>
    <t>Elapsed in metres</t>
  </si>
  <si>
    <t>Distance between marks and starting point in metres
 (Elapsed / Working Constant)</t>
  </si>
  <si>
    <t>The turnaround was moved 35.35 m toward the start/finish shortening the course by 2x that amount</t>
  </si>
  <si>
    <t>Example 10km</t>
  </si>
  <si>
    <t>dry</t>
  </si>
  <si>
    <t>Jane Doe</t>
  </si>
  <si>
    <t>FINISH</t>
  </si>
  <si>
    <t>Enter final distance for measurement #1</t>
  </si>
  <si>
    <t>Enter final distance for measurement #2</t>
  </si>
  <si>
    <t>Distnace #1 - Distance #1 / Distance &lt; 0.08%</t>
  </si>
  <si>
    <t>Distnace #1 - Distance #1 / Distance</t>
  </si>
  <si>
    <t>Measurement #1</t>
  </si>
  <si>
    <t>Measurement #2</t>
  </si>
  <si>
    <t>Fill in the blue cells; the grey cells are calculated.
When measuring the couse in serveral segments delete the formula in the cell in column C when starting a new segment as shown in this example.
Separate the first measurement from the second with a blank line by deleting the cells in columns C to F.  Then delete the cell in column C in the first row (START).
Leave a blank line after the end of the measurement by deleting the formula in columns C to F.
When more rows are needed insert the number of rows and copy the formula down (CTRL D).
When two or more measurers are involved use a separate sheet for each measurer with his/her own constant for the day.  Then choose the shortest distance from the different measurers.</t>
  </si>
  <si>
    <t>The shortest distance in metres</t>
  </si>
  <si>
    <t>Enter the final distance for measurement #1 and #2 - the easiest way is to enter a formula "=F26" for example.
If the difference between measurements exceeds 0.08%, a third measurement is needed.
Adjust the start, finish or turnaround to make the distance equal the exact distance of the race.  Enter a negative value for the adjustment if shortening the course.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</si>
</sst>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"/>
    <numFmt numFmtId="166" formatCode="0.00_ ;[Red]\-0.00\ "/>
    <numFmt numFmtId="167" formatCode="0.000%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5" borderId="0" applyNumberFormat="0" applyBorder="0" applyAlignment="0" applyProtection="0"/>
  </cellStyleXfs>
  <cellXfs count="76">
    <xf numFmtId="0" fontId="0" fillId="0" borderId="0" xfId="0"/>
    <xf numFmtId="0" fontId="0" fillId="0" borderId="0" xfId="0" applyAlignment="1">
      <alignment textRotation="90" wrapText="1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left" wrapText="1"/>
    </xf>
    <xf numFmtId="0" fontId="0" fillId="0" borderId="0" xfId="0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3" fontId="6" fillId="3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165" fontId="4" fillId="2" borderId="8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165" fontId="2" fillId="2" borderId="25" xfId="0" applyNumberFormat="1" applyFont="1" applyFill="1" applyBorder="1" applyAlignment="1">
      <alignment horizontal="center" vertical="center"/>
    </xf>
    <xf numFmtId="166" fontId="2" fillId="2" borderId="25" xfId="0" applyNumberFormat="1" applyFont="1" applyFill="1" applyBorder="1" applyAlignment="1">
      <alignment horizontal="center" vertical="center"/>
    </xf>
    <xf numFmtId="165" fontId="2" fillId="3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165" fontId="10" fillId="5" borderId="25" xfId="2" applyNumberFormat="1" applyFont="1" applyBorder="1" applyAlignment="1">
      <alignment horizontal="center" vertical="center"/>
    </xf>
    <xf numFmtId="167" fontId="2" fillId="3" borderId="25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right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164" fontId="4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left"/>
    </xf>
    <xf numFmtId="0" fontId="5" fillId="2" borderId="20" xfId="0" applyFont="1" applyFill="1" applyBorder="1"/>
    <xf numFmtId="0" fontId="5" fillId="2" borderId="3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0" xfId="0" applyBorder="1"/>
    <xf numFmtId="0" fontId="0" fillId="0" borderId="17" xfId="0" applyBorder="1"/>
    <xf numFmtId="0" fontId="2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1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7" fillId="2" borderId="11" xfId="0" applyFont="1" applyFill="1" applyBorder="1" applyAlignment="1">
      <alignment horizontal="left" vertical="center" wrapText="1" indent="1"/>
    </xf>
    <xf numFmtId="0" fontId="7" fillId="2" borderId="12" xfId="0" applyFont="1" applyFill="1" applyBorder="1" applyAlignment="1">
      <alignment horizontal="left" vertical="center" wrapText="1" indent="1"/>
    </xf>
    <xf numFmtId="14" fontId="7" fillId="2" borderId="14" xfId="0" applyNumberFormat="1" applyFont="1" applyFill="1" applyBorder="1" applyAlignment="1">
      <alignment horizontal="left" vertical="center" wrapText="1" indent="1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horizontal="left" vertical="center" wrapText="1" indent="1"/>
    </xf>
    <xf numFmtId="0" fontId="7" fillId="2" borderId="23" xfId="0" applyFont="1" applyFill="1" applyBorder="1" applyAlignment="1">
      <alignment horizontal="left" vertical="center" wrapText="1" indent="1"/>
    </xf>
    <xf numFmtId="0" fontId="7" fillId="2" borderId="2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18" fontId="7" fillId="2" borderId="18" xfId="0" applyNumberFormat="1" applyFont="1" applyFill="1" applyBorder="1" applyAlignment="1">
      <alignment horizontal="center" vertical="center"/>
    </xf>
    <xf numFmtId="18" fontId="7" fillId="2" borderId="19" xfId="0" applyNumberFormat="1" applyFont="1" applyFill="1" applyBorder="1" applyAlignment="1">
      <alignment horizontal="center" vertical="center"/>
    </xf>
    <xf numFmtId="18" fontId="7" fillId="2" borderId="1" xfId="0" applyNumberFormat="1" applyFont="1" applyFill="1" applyBorder="1" applyAlignment="1">
      <alignment horizontal="center" vertical="center"/>
    </xf>
    <xf numFmtId="18" fontId="7" fillId="2" borderId="20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 wrapText="1" indent="1"/>
    </xf>
  </cellXfs>
  <cellStyles count="3">
    <cellStyle name="Good" xfId="2" builtinId="26"/>
    <cellStyle name="Normal" xfId="0" builtinId="0"/>
    <cellStyle name="Percent" xfId="1" builtinId="5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59"/>
  <sheetViews>
    <sheetView topLeftCell="A19" workbookViewId="0">
      <selection activeCell="M13" sqref="M13"/>
    </sheetView>
  </sheetViews>
  <sheetFormatPr baseColWidth="10" defaultColWidth="8.83203125" defaultRowHeight="12" x14ac:dyDescent="0"/>
  <cols>
    <col min="1" max="1" width="16.5" style="2" customWidth="1"/>
    <col min="2" max="6" width="11.5" customWidth="1"/>
    <col min="7" max="7" width="50.5" customWidth="1"/>
    <col min="8" max="255" width="11.5" customWidth="1"/>
  </cols>
  <sheetData>
    <row r="1" spans="1:9" ht="18" customHeight="1">
      <c r="A1" s="49" t="s">
        <v>1</v>
      </c>
      <c r="B1" s="50"/>
      <c r="C1" s="57"/>
      <c r="D1" s="57"/>
      <c r="E1" s="57"/>
      <c r="F1" s="57"/>
      <c r="G1" s="58"/>
    </row>
    <row r="2" spans="1:9" s="2" customFormat="1" ht="18" customHeight="1">
      <c r="A2" s="51" t="s">
        <v>0</v>
      </c>
      <c r="B2" s="52"/>
      <c r="C2" s="59"/>
      <c r="D2" s="60"/>
      <c r="E2" s="60"/>
      <c r="F2" s="60"/>
      <c r="G2" s="61"/>
    </row>
    <row r="3" spans="1:9" s="2" customFormat="1" ht="18" customHeight="1">
      <c r="A3" s="53" t="s">
        <v>2</v>
      </c>
      <c r="B3" s="54"/>
      <c r="C3" s="60"/>
      <c r="D3" s="60"/>
      <c r="E3" s="60"/>
      <c r="F3" s="60"/>
      <c r="G3" s="61"/>
    </row>
    <row r="4" spans="1:9" s="2" customFormat="1" ht="18" customHeight="1" thickBot="1">
      <c r="A4" s="55" t="s">
        <v>3</v>
      </c>
      <c r="B4" s="56"/>
      <c r="C4" s="62"/>
      <c r="D4" s="62"/>
      <c r="E4" s="62"/>
      <c r="F4" s="62"/>
      <c r="G4" s="63"/>
    </row>
    <row r="5" spans="1:9" s="2" customFormat="1" ht="18" customHeight="1" thickBot="1">
      <c r="A5" s="25"/>
      <c r="B5" s="4"/>
      <c r="C5" s="4"/>
      <c r="D5" s="4"/>
      <c r="E5" s="4"/>
      <c r="F5" s="4"/>
      <c r="G5" s="26"/>
    </row>
    <row r="6" spans="1:9" s="2" customFormat="1" ht="18" customHeight="1">
      <c r="A6" s="14" t="s">
        <v>4</v>
      </c>
      <c r="B6" s="71"/>
      <c r="C6" s="71"/>
      <c r="D6" s="72"/>
      <c r="E6" s="4"/>
      <c r="F6" s="4"/>
      <c r="G6" s="26"/>
    </row>
    <row r="7" spans="1:9" s="2" customFormat="1" ht="18" customHeight="1">
      <c r="A7" s="15" t="s">
        <v>5</v>
      </c>
      <c r="B7" s="73"/>
      <c r="C7" s="73"/>
      <c r="D7" s="74"/>
      <c r="E7" s="4"/>
      <c r="F7" s="4"/>
      <c r="G7" s="26"/>
    </row>
    <row r="8" spans="1:9" s="2" customFormat="1" ht="18" customHeight="1" thickBot="1">
      <c r="A8" s="15" t="s">
        <v>6</v>
      </c>
      <c r="B8" s="44"/>
      <c r="C8" s="44"/>
      <c r="D8" s="45"/>
      <c r="E8" s="4"/>
      <c r="F8" s="4"/>
      <c r="G8" s="26"/>
    </row>
    <row r="9" spans="1:9" ht="15">
      <c r="A9" s="15" t="s">
        <v>7</v>
      </c>
      <c r="B9" s="44"/>
      <c r="C9" s="44"/>
      <c r="D9" s="45"/>
      <c r="E9" s="27"/>
      <c r="F9" s="6"/>
      <c r="G9" s="7" t="s">
        <v>34</v>
      </c>
    </row>
    <row r="10" spans="1:9" ht="15">
      <c r="A10" s="15" t="s">
        <v>8</v>
      </c>
      <c r="B10" s="44"/>
      <c r="C10" s="44"/>
      <c r="D10" s="45"/>
      <c r="E10" s="27"/>
      <c r="F10" s="69" t="s">
        <v>30</v>
      </c>
      <c r="G10" s="70"/>
    </row>
    <row r="11" spans="1:9" ht="16" thickBot="1">
      <c r="A11" s="16" t="s">
        <v>9</v>
      </c>
      <c r="B11" s="64"/>
      <c r="C11" s="64"/>
      <c r="D11" s="65"/>
      <c r="E11" s="27"/>
      <c r="F11" s="8"/>
      <c r="G11" s="13"/>
    </row>
    <row r="12" spans="1:9" ht="15">
      <c r="A12" s="28"/>
      <c r="B12" s="5"/>
      <c r="C12" s="5"/>
      <c r="D12" s="5"/>
      <c r="E12" s="27"/>
      <c r="F12" s="27"/>
      <c r="G12" s="29"/>
    </row>
    <row r="13" spans="1:9" s="1" customFormat="1" ht="142.5" customHeight="1">
      <c r="A13" s="30" t="s">
        <v>10</v>
      </c>
      <c r="B13" s="31" t="s">
        <v>11</v>
      </c>
      <c r="C13" s="32" t="s">
        <v>35</v>
      </c>
      <c r="D13" s="32" t="s">
        <v>12</v>
      </c>
      <c r="E13" s="32" t="s">
        <v>17</v>
      </c>
      <c r="F13" s="32" t="s">
        <v>36</v>
      </c>
      <c r="G13" s="33" t="s">
        <v>13</v>
      </c>
    </row>
    <row r="14" spans="1:9">
      <c r="A14" s="34" t="s">
        <v>46</v>
      </c>
      <c r="B14" s="12"/>
      <c r="C14" s="11"/>
      <c r="D14" s="24"/>
      <c r="E14" s="11"/>
      <c r="F14" s="24"/>
      <c r="G14" s="35"/>
    </row>
    <row r="15" spans="1:9" ht="12.75" customHeight="1">
      <c r="A15" s="34"/>
      <c r="B15" s="12"/>
      <c r="C15" s="11"/>
      <c r="D15" s="24" t="e">
        <f t="shared" ref="D15:D45" si="0">C15/$G$11*1000</f>
        <v>#DIV/0!</v>
      </c>
      <c r="E15" s="11">
        <f t="shared" ref="E15" si="1">C15+E14</f>
        <v>0</v>
      </c>
      <c r="F15" s="24" t="e">
        <f t="shared" ref="F15:F45" si="2">E15/$G$11*1000</f>
        <v>#DIV/0!</v>
      </c>
      <c r="G15" s="35"/>
      <c r="H15" s="9"/>
      <c r="I15" s="9"/>
    </row>
    <row r="16" spans="1:9">
      <c r="A16" s="34"/>
      <c r="B16" s="12"/>
      <c r="C16" s="11">
        <f>B16-B15</f>
        <v>0</v>
      </c>
      <c r="D16" s="24" t="e">
        <f>C16/$G$11*1000</f>
        <v>#DIV/0!</v>
      </c>
      <c r="E16" s="11">
        <f>C16+E15</f>
        <v>0</v>
      </c>
      <c r="F16" s="24" t="e">
        <f>E16/$G$11*1000</f>
        <v>#DIV/0!</v>
      </c>
      <c r="G16" s="35"/>
      <c r="H16" s="9"/>
      <c r="I16" s="9"/>
    </row>
    <row r="17" spans="1:13">
      <c r="A17" s="34"/>
      <c r="B17" s="12"/>
      <c r="C17" s="11">
        <f t="shared" ref="C17:C45" si="3">B17-B16</f>
        <v>0</v>
      </c>
      <c r="D17" s="24" t="e">
        <f t="shared" si="0"/>
        <v>#DIV/0!</v>
      </c>
      <c r="E17" s="11">
        <f t="shared" ref="E17:E45" si="4">C17+E16</f>
        <v>0</v>
      </c>
      <c r="F17" s="24" t="e">
        <f t="shared" si="2"/>
        <v>#DIV/0!</v>
      </c>
      <c r="G17" s="35"/>
      <c r="H17" s="9"/>
      <c r="I17" s="9"/>
    </row>
    <row r="18" spans="1:13">
      <c r="A18" s="34"/>
      <c r="B18" s="12"/>
      <c r="C18" s="11">
        <f t="shared" si="3"/>
        <v>0</v>
      </c>
      <c r="D18" s="24" t="e">
        <f t="shared" si="0"/>
        <v>#DIV/0!</v>
      </c>
      <c r="E18" s="11">
        <f t="shared" si="4"/>
        <v>0</v>
      </c>
      <c r="F18" s="24" t="e">
        <f t="shared" si="2"/>
        <v>#DIV/0!</v>
      </c>
      <c r="G18" s="35"/>
      <c r="H18" s="9"/>
      <c r="I18" s="9"/>
    </row>
    <row r="19" spans="1:13" s="3" customFormat="1">
      <c r="A19" s="34"/>
      <c r="B19" s="12"/>
      <c r="C19" s="11">
        <f>B19-B18</f>
        <v>0</v>
      </c>
      <c r="D19" s="24" t="e">
        <f t="shared" si="0"/>
        <v>#DIV/0!</v>
      </c>
      <c r="E19" s="11">
        <f>C19+E18</f>
        <v>0</v>
      </c>
      <c r="F19" s="24" t="e">
        <f t="shared" si="2"/>
        <v>#DIV/0!</v>
      </c>
      <c r="G19" s="35"/>
      <c r="H19" s="9"/>
      <c r="I19" s="9"/>
    </row>
    <row r="20" spans="1:13" s="3" customFormat="1">
      <c r="A20" s="34"/>
      <c r="B20" s="12"/>
      <c r="C20" s="11">
        <f t="shared" si="3"/>
        <v>0</v>
      </c>
      <c r="D20" s="24" t="e">
        <f t="shared" si="0"/>
        <v>#DIV/0!</v>
      </c>
      <c r="E20" s="11">
        <f t="shared" si="4"/>
        <v>0</v>
      </c>
      <c r="F20" s="24" t="e">
        <f t="shared" si="2"/>
        <v>#DIV/0!</v>
      </c>
      <c r="G20" s="35"/>
      <c r="H20" s="9"/>
      <c r="I20" s="9"/>
    </row>
    <row r="21" spans="1:13" s="3" customFormat="1">
      <c r="A21" s="34"/>
      <c r="B21" s="12"/>
      <c r="C21" s="11">
        <f t="shared" si="3"/>
        <v>0</v>
      </c>
      <c r="D21" s="24" t="e">
        <f t="shared" si="0"/>
        <v>#DIV/0!</v>
      </c>
      <c r="E21" s="11">
        <f t="shared" si="4"/>
        <v>0</v>
      </c>
      <c r="F21" s="24" t="e">
        <f t="shared" si="2"/>
        <v>#DIV/0!</v>
      </c>
      <c r="G21" s="35"/>
      <c r="H21" s="9"/>
      <c r="I21" s="9"/>
    </row>
    <row r="22" spans="1:13" s="3" customFormat="1">
      <c r="A22" s="34"/>
      <c r="B22" s="12"/>
      <c r="C22" s="11">
        <f t="shared" si="3"/>
        <v>0</v>
      </c>
      <c r="D22" s="24" t="e">
        <f t="shared" si="0"/>
        <v>#DIV/0!</v>
      </c>
      <c r="E22" s="11">
        <f t="shared" si="4"/>
        <v>0</v>
      </c>
      <c r="F22" s="24" t="e">
        <f t="shared" si="2"/>
        <v>#DIV/0!</v>
      </c>
      <c r="G22" s="35"/>
      <c r="H22" s="9"/>
      <c r="I22" s="9"/>
    </row>
    <row r="23" spans="1:13" s="3" customFormat="1">
      <c r="A23" s="34"/>
      <c r="B23" s="12"/>
      <c r="C23" s="11">
        <f t="shared" si="3"/>
        <v>0</v>
      </c>
      <c r="D23" s="24" t="e">
        <f t="shared" si="0"/>
        <v>#DIV/0!</v>
      </c>
      <c r="E23" s="11">
        <f t="shared" si="4"/>
        <v>0</v>
      </c>
      <c r="F23" s="24" t="e">
        <f t="shared" si="2"/>
        <v>#DIV/0!</v>
      </c>
      <c r="G23" s="35"/>
      <c r="H23" s="9"/>
      <c r="I23" s="9"/>
    </row>
    <row r="24" spans="1:13">
      <c r="A24" s="34"/>
      <c r="B24" s="12"/>
      <c r="C24" s="11">
        <f t="shared" si="3"/>
        <v>0</v>
      </c>
      <c r="D24" s="24" t="e">
        <f t="shared" si="0"/>
        <v>#DIV/0!</v>
      </c>
      <c r="E24" s="11">
        <f t="shared" si="4"/>
        <v>0</v>
      </c>
      <c r="F24" s="24" t="e">
        <f t="shared" si="2"/>
        <v>#DIV/0!</v>
      </c>
      <c r="G24" s="35"/>
      <c r="H24" s="9"/>
      <c r="I24" s="9"/>
    </row>
    <row r="25" spans="1:13">
      <c r="A25" s="34"/>
      <c r="B25" s="12"/>
      <c r="C25" s="11">
        <f t="shared" si="3"/>
        <v>0</v>
      </c>
      <c r="D25" s="24" t="e">
        <f t="shared" si="0"/>
        <v>#DIV/0!</v>
      </c>
      <c r="E25" s="11">
        <f t="shared" si="4"/>
        <v>0</v>
      </c>
      <c r="F25" s="24" t="e">
        <f t="shared" si="2"/>
        <v>#DIV/0!</v>
      </c>
      <c r="G25" s="35"/>
      <c r="H25" s="9"/>
      <c r="I25" s="9"/>
    </row>
    <row r="26" spans="1:13">
      <c r="A26" s="34"/>
      <c r="B26" s="12"/>
      <c r="C26" s="11">
        <f t="shared" si="3"/>
        <v>0</v>
      </c>
      <c r="D26" s="24" t="e">
        <f t="shared" ref="D26:D42" si="5">C26/$G$11*1000</f>
        <v>#DIV/0!</v>
      </c>
      <c r="E26" s="11">
        <f t="shared" ref="E26:E42" si="6">C26+E25</f>
        <v>0</v>
      </c>
      <c r="F26" s="24" t="e">
        <f t="shared" ref="F26:F42" si="7">E26/$G$11*1000</f>
        <v>#DIV/0!</v>
      </c>
      <c r="G26" s="35"/>
      <c r="H26" s="9"/>
      <c r="I26" s="9"/>
      <c r="M26" s="21"/>
    </row>
    <row r="27" spans="1:13" s="3" customFormat="1">
      <c r="A27" s="36"/>
      <c r="B27" s="12"/>
      <c r="C27" s="11">
        <f t="shared" si="3"/>
        <v>0</v>
      </c>
      <c r="D27" s="24" t="e">
        <f t="shared" si="5"/>
        <v>#DIV/0!</v>
      </c>
      <c r="E27" s="11">
        <f t="shared" si="6"/>
        <v>0</v>
      </c>
      <c r="F27" s="24" t="e">
        <f t="shared" si="7"/>
        <v>#DIV/0!</v>
      </c>
      <c r="G27" s="35"/>
      <c r="H27" s="9"/>
      <c r="I27" s="9"/>
    </row>
    <row r="28" spans="1:13" s="3" customFormat="1">
      <c r="A28" s="34"/>
      <c r="B28" s="12"/>
      <c r="C28" s="11">
        <f t="shared" si="3"/>
        <v>0</v>
      </c>
      <c r="D28" s="24" t="e">
        <f t="shared" si="5"/>
        <v>#DIV/0!</v>
      </c>
      <c r="E28" s="11">
        <f t="shared" si="6"/>
        <v>0</v>
      </c>
      <c r="F28" s="24" t="e">
        <f t="shared" si="7"/>
        <v>#DIV/0!</v>
      </c>
      <c r="G28" s="35"/>
      <c r="H28" s="9"/>
      <c r="I28" s="9"/>
    </row>
    <row r="29" spans="1:13">
      <c r="A29" s="34"/>
      <c r="B29" s="12"/>
      <c r="C29" s="11">
        <f t="shared" si="3"/>
        <v>0</v>
      </c>
      <c r="D29" s="24" t="e">
        <f t="shared" si="5"/>
        <v>#DIV/0!</v>
      </c>
      <c r="E29" s="11">
        <f t="shared" si="6"/>
        <v>0</v>
      </c>
      <c r="F29" s="24" t="e">
        <f t="shared" si="7"/>
        <v>#DIV/0!</v>
      </c>
      <c r="G29" s="35"/>
      <c r="H29" s="9"/>
      <c r="I29" s="9"/>
    </row>
    <row r="30" spans="1:13">
      <c r="A30" s="34"/>
      <c r="B30" s="12"/>
      <c r="C30" s="11">
        <f t="shared" si="3"/>
        <v>0</v>
      </c>
      <c r="D30" s="24" t="e">
        <f t="shared" si="5"/>
        <v>#DIV/0!</v>
      </c>
      <c r="E30" s="11">
        <f t="shared" si="6"/>
        <v>0</v>
      </c>
      <c r="F30" s="24" t="e">
        <f t="shared" si="7"/>
        <v>#DIV/0!</v>
      </c>
      <c r="G30" s="35"/>
      <c r="H30" s="9"/>
      <c r="I30" s="9"/>
    </row>
    <row r="31" spans="1:13">
      <c r="A31" s="34"/>
      <c r="B31" s="12"/>
      <c r="C31" s="11">
        <f t="shared" si="3"/>
        <v>0</v>
      </c>
      <c r="D31" s="24" t="e">
        <f t="shared" si="5"/>
        <v>#DIV/0!</v>
      </c>
      <c r="E31" s="11">
        <f t="shared" si="6"/>
        <v>0</v>
      </c>
      <c r="F31" s="24" t="e">
        <f t="shared" si="7"/>
        <v>#DIV/0!</v>
      </c>
      <c r="G31" s="35"/>
      <c r="H31" s="9"/>
      <c r="I31" s="9"/>
    </row>
    <row r="32" spans="1:13">
      <c r="A32" s="34"/>
      <c r="B32" s="12"/>
      <c r="C32" s="11">
        <f t="shared" si="3"/>
        <v>0</v>
      </c>
      <c r="D32" s="24" t="e">
        <f t="shared" si="5"/>
        <v>#DIV/0!</v>
      </c>
      <c r="E32" s="11">
        <f t="shared" si="6"/>
        <v>0</v>
      </c>
      <c r="F32" s="24" t="e">
        <f t="shared" si="7"/>
        <v>#DIV/0!</v>
      </c>
      <c r="G32" s="35"/>
      <c r="H32" s="9"/>
      <c r="I32" s="9"/>
      <c r="J32" s="3"/>
      <c r="K32" s="3"/>
      <c r="L32" s="3"/>
      <c r="M32" s="3"/>
    </row>
    <row r="33" spans="1:13">
      <c r="A33" s="34"/>
      <c r="B33" s="12"/>
      <c r="C33" s="11">
        <f t="shared" si="3"/>
        <v>0</v>
      </c>
      <c r="D33" s="24" t="e">
        <f t="shared" si="5"/>
        <v>#DIV/0!</v>
      </c>
      <c r="E33" s="11">
        <f t="shared" si="6"/>
        <v>0</v>
      </c>
      <c r="F33" s="24" t="e">
        <f t="shared" si="7"/>
        <v>#DIV/0!</v>
      </c>
      <c r="G33" s="35"/>
      <c r="H33" s="9"/>
      <c r="I33" s="9"/>
      <c r="J33" s="3"/>
      <c r="K33" s="3"/>
      <c r="L33" s="3"/>
      <c r="M33" s="3"/>
    </row>
    <row r="34" spans="1:13">
      <c r="A34" s="34"/>
      <c r="B34" s="12"/>
      <c r="C34" s="11">
        <f t="shared" si="3"/>
        <v>0</v>
      </c>
      <c r="D34" s="24" t="e">
        <f t="shared" si="5"/>
        <v>#DIV/0!</v>
      </c>
      <c r="E34" s="11">
        <f t="shared" si="6"/>
        <v>0</v>
      </c>
      <c r="F34" s="24" t="e">
        <f t="shared" si="7"/>
        <v>#DIV/0!</v>
      </c>
      <c r="G34" s="35"/>
      <c r="H34" s="9"/>
      <c r="I34" s="9"/>
      <c r="J34" s="3"/>
      <c r="K34" s="3"/>
      <c r="L34" s="3"/>
      <c r="M34" s="3"/>
    </row>
    <row r="35" spans="1:13">
      <c r="A35" s="34"/>
      <c r="B35" s="12"/>
      <c r="C35" s="11">
        <f t="shared" si="3"/>
        <v>0</v>
      </c>
      <c r="D35" s="24" t="e">
        <f t="shared" si="5"/>
        <v>#DIV/0!</v>
      </c>
      <c r="E35" s="11">
        <f t="shared" si="6"/>
        <v>0</v>
      </c>
      <c r="F35" s="24" t="e">
        <f t="shared" si="7"/>
        <v>#DIV/0!</v>
      </c>
      <c r="G35" s="35"/>
      <c r="H35" s="9"/>
      <c r="I35" s="9"/>
      <c r="J35" s="3"/>
      <c r="K35" s="3"/>
      <c r="L35" s="3"/>
      <c r="M35" s="3"/>
    </row>
    <row r="36" spans="1:13">
      <c r="A36" s="34"/>
      <c r="B36" s="12"/>
      <c r="C36" s="11">
        <f t="shared" si="3"/>
        <v>0</v>
      </c>
      <c r="D36" s="24" t="e">
        <f t="shared" si="5"/>
        <v>#DIV/0!</v>
      </c>
      <c r="E36" s="11">
        <f t="shared" si="6"/>
        <v>0</v>
      </c>
      <c r="F36" s="24" t="e">
        <f t="shared" si="7"/>
        <v>#DIV/0!</v>
      </c>
      <c r="G36" s="35"/>
      <c r="H36" s="9"/>
      <c r="I36" s="9"/>
      <c r="J36" s="3"/>
      <c r="K36" s="3"/>
      <c r="L36" s="3"/>
      <c r="M36" s="3"/>
    </row>
    <row r="37" spans="1:13">
      <c r="A37" s="34"/>
      <c r="B37" s="12"/>
      <c r="C37" s="11">
        <f t="shared" si="3"/>
        <v>0</v>
      </c>
      <c r="D37" s="24" t="e">
        <f t="shared" si="5"/>
        <v>#DIV/0!</v>
      </c>
      <c r="E37" s="11">
        <f t="shared" si="6"/>
        <v>0</v>
      </c>
      <c r="F37" s="24" t="e">
        <f t="shared" si="7"/>
        <v>#DIV/0!</v>
      </c>
      <c r="G37" s="35"/>
      <c r="H37" s="9"/>
      <c r="I37" s="9"/>
      <c r="J37" s="3"/>
      <c r="K37" s="3"/>
      <c r="L37" s="3"/>
      <c r="M37" s="3"/>
    </row>
    <row r="38" spans="1:13">
      <c r="A38" s="34"/>
      <c r="B38" s="12"/>
      <c r="C38" s="11">
        <f t="shared" si="3"/>
        <v>0</v>
      </c>
      <c r="D38" s="24" t="e">
        <f t="shared" si="5"/>
        <v>#DIV/0!</v>
      </c>
      <c r="E38" s="11">
        <f t="shared" si="6"/>
        <v>0</v>
      </c>
      <c r="F38" s="24" t="e">
        <f t="shared" si="7"/>
        <v>#DIV/0!</v>
      </c>
      <c r="G38" s="35"/>
      <c r="H38" s="9"/>
      <c r="I38" s="9"/>
      <c r="J38" s="3"/>
      <c r="K38" s="3"/>
      <c r="L38" s="3"/>
      <c r="M38" s="3"/>
    </row>
    <row r="39" spans="1:13">
      <c r="A39" s="34"/>
      <c r="B39" s="12"/>
      <c r="C39" s="11">
        <f t="shared" si="3"/>
        <v>0</v>
      </c>
      <c r="D39" s="24" t="e">
        <f t="shared" si="5"/>
        <v>#DIV/0!</v>
      </c>
      <c r="E39" s="11">
        <f t="shared" si="6"/>
        <v>0</v>
      </c>
      <c r="F39" s="24" t="e">
        <f t="shared" si="7"/>
        <v>#DIV/0!</v>
      </c>
      <c r="G39" s="35"/>
      <c r="H39" s="9"/>
      <c r="I39" s="9"/>
      <c r="J39" s="3"/>
      <c r="K39" s="3"/>
      <c r="L39" s="3"/>
      <c r="M39" s="3"/>
    </row>
    <row r="40" spans="1:13">
      <c r="A40" s="34"/>
      <c r="B40" s="12"/>
      <c r="C40" s="11">
        <f t="shared" si="3"/>
        <v>0</v>
      </c>
      <c r="D40" s="24" t="e">
        <f t="shared" si="5"/>
        <v>#DIV/0!</v>
      </c>
      <c r="E40" s="11">
        <f t="shared" si="6"/>
        <v>0</v>
      </c>
      <c r="F40" s="24" t="e">
        <f t="shared" si="7"/>
        <v>#DIV/0!</v>
      </c>
      <c r="G40" s="35"/>
      <c r="H40" s="9"/>
      <c r="I40" s="9"/>
    </row>
    <row r="41" spans="1:13">
      <c r="A41" s="34"/>
      <c r="B41" s="12"/>
      <c r="C41" s="11">
        <f t="shared" si="3"/>
        <v>0</v>
      </c>
      <c r="D41" s="24" t="e">
        <f t="shared" si="5"/>
        <v>#DIV/0!</v>
      </c>
      <c r="E41" s="11">
        <f t="shared" si="6"/>
        <v>0</v>
      </c>
      <c r="F41" s="24" t="e">
        <f t="shared" si="7"/>
        <v>#DIV/0!</v>
      </c>
      <c r="G41" s="35"/>
      <c r="H41" s="9"/>
      <c r="I41" s="9"/>
    </row>
    <row r="42" spans="1:13">
      <c r="A42" s="34"/>
      <c r="B42" s="12"/>
      <c r="C42" s="11">
        <f t="shared" si="3"/>
        <v>0</v>
      </c>
      <c r="D42" s="24" t="e">
        <f t="shared" si="5"/>
        <v>#DIV/0!</v>
      </c>
      <c r="E42" s="11">
        <f t="shared" si="6"/>
        <v>0</v>
      </c>
      <c r="F42" s="24" t="e">
        <f t="shared" si="7"/>
        <v>#DIV/0!</v>
      </c>
      <c r="G42" s="35"/>
      <c r="H42" s="9"/>
      <c r="I42" s="9"/>
    </row>
    <row r="43" spans="1:13">
      <c r="A43" s="34"/>
      <c r="B43" s="12"/>
      <c r="C43" s="11">
        <f t="shared" si="3"/>
        <v>0</v>
      </c>
      <c r="D43" s="24" t="e">
        <f t="shared" si="0"/>
        <v>#DIV/0!</v>
      </c>
      <c r="E43" s="11">
        <f t="shared" si="4"/>
        <v>0</v>
      </c>
      <c r="F43" s="24" t="e">
        <f t="shared" si="2"/>
        <v>#DIV/0!</v>
      </c>
      <c r="G43" s="35"/>
      <c r="H43" s="9"/>
      <c r="I43" s="9"/>
    </row>
    <row r="44" spans="1:13">
      <c r="A44" s="34"/>
      <c r="B44" s="12"/>
      <c r="C44" s="11">
        <f t="shared" si="3"/>
        <v>0</v>
      </c>
      <c r="D44" s="24" t="e">
        <f t="shared" si="0"/>
        <v>#DIV/0!</v>
      </c>
      <c r="E44" s="11">
        <f t="shared" si="4"/>
        <v>0</v>
      </c>
      <c r="F44" s="24" t="e">
        <f t="shared" si="2"/>
        <v>#DIV/0!</v>
      </c>
      <c r="G44" s="35"/>
      <c r="H44" s="9"/>
      <c r="I44" s="9"/>
    </row>
    <row r="45" spans="1:13">
      <c r="A45" s="34"/>
      <c r="B45" s="12"/>
      <c r="C45" s="11">
        <f t="shared" si="3"/>
        <v>0</v>
      </c>
      <c r="D45" s="24" t="e">
        <f t="shared" si="0"/>
        <v>#DIV/0!</v>
      </c>
      <c r="E45" s="11">
        <f t="shared" si="4"/>
        <v>0</v>
      </c>
      <c r="F45" s="24" t="e">
        <f t="shared" si="2"/>
        <v>#DIV/0!</v>
      </c>
      <c r="G45" s="35"/>
      <c r="H45" s="9"/>
      <c r="I45" s="9"/>
    </row>
    <row r="46" spans="1:13">
      <c r="A46" s="37"/>
      <c r="B46" s="38"/>
      <c r="C46" s="38"/>
      <c r="D46" s="38"/>
      <c r="E46" s="38"/>
      <c r="F46" s="38"/>
      <c r="G46" s="39"/>
    </row>
    <row r="47" spans="1:13">
      <c r="A47" s="37"/>
      <c r="B47" s="38"/>
      <c r="C47" s="38"/>
      <c r="D47" s="38"/>
      <c r="E47" s="38"/>
      <c r="F47" s="38"/>
      <c r="G47" s="39"/>
    </row>
    <row r="48" spans="1:13" ht="20.25" customHeight="1" thickBot="1">
      <c r="A48" s="40" t="s">
        <v>15</v>
      </c>
      <c r="B48" s="38"/>
      <c r="C48" s="38"/>
      <c r="D48" s="38"/>
      <c r="E48" s="38"/>
      <c r="F48" s="38"/>
      <c r="G48" s="39"/>
    </row>
    <row r="49" spans="1:7" ht="20.25" customHeight="1" thickBot="1">
      <c r="A49" s="41" t="s">
        <v>42</v>
      </c>
      <c r="B49" s="42"/>
      <c r="C49" s="38"/>
      <c r="D49" s="38"/>
      <c r="E49" s="38"/>
      <c r="F49" s="38"/>
      <c r="G49" s="18"/>
    </row>
    <row r="50" spans="1:7" ht="20.25" customHeight="1" thickBot="1">
      <c r="A50" s="41" t="s">
        <v>43</v>
      </c>
      <c r="B50" s="42"/>
      <c r="C50" s="38"/>
      <c r="D50" s="38"/>
      <c r="E50" s="38"/>
      <c r="F50" s="38"/>
      <c r="G50" s="18"/>
    </row>
    <row r="51" spans="1:7" ht="20.25" customHeight="1" thickBot="1">
      <c r="A51" s="41" t="s">
        <v>45</v>
      </c>
      <c r="B51" s="42"/>
      <c r="C51" s="38"/>
      <c r="D51" s="38"/>
      <c r="E51" s="38"/>
      <c r="F51" s="38"/>
      <c r="G51" s="23" t="e">
        <f>ABS(G49-G50)/G49</f>
        <v>#DIV/0!</v>
      </c>
    </row>
    <row r="52" spans="1:7" ht="20.25" customHeight="1" thickBot="1">
      <c r="A52" s="41" t="s">
        <v>44</v>
      </c>
      <c r="B52" s="42"/>
      <c r="C52" s="38"/>
      <c r="D52" s="38"/>
      <c r="E52" s="38"/>
      <c r="F52" s="38"/>
      <c r="G52" s="22" t="e">
        <f>IF(ABS(G49-G50)/G49&lt;0.0008,"YES","NO")</f>
        <v>#DIV/0!</v>
      </c>
    </row>
    <row r="53" spans="1:7" ht="20.25" customHeight="1" thickBot="1">
      <c r="A53" s="41" t="s">
        <v>49</v>
      </c>
      <c r="B53" s="38"/>
      <c r="C53" s="38"/>
      <c r="D53" s="38"/>
      <c r="E53" s="38"/>
      <c r="F53" s="38"/>
      <c r="G53" s="20">
        <f>IF(G49&lt;G50,G49,G50)</f>
        <v>0</v>
      </c>
    </row>
    <row r="54" spans="1:7" ht="20.25" customHeight="1" thickBot="1">
      <c r="A54" s="41" t="s">
        <v>31</v>
      </c>
      <c r="B54" s="43"/>
      <c r="C54" s="43"/>
      <c r="D54" s="66"/>
      <c r="E54" s="67"/>
      <c r="F54" s="67"/>
      <c r="G54" s="68"/>
    </row>
    <row r="55" spans="1:7" ht="20.25" customHeight="1" thickBot="1">
      <c r="A55" s="41" t="s">
        <v>32</v>
      </c>
      <c r="B55" s="43"/>
      <c r="C55" s="43"/>
      <c r="D55" s="43"/>
      <c r="E55" s="43"/>
      <c r="F55" s="43"/>
      <c r="G55" s="19"/>
    </row>
    <row r="56" spans="1:7" ht="20.25" customHeight="1" thickBot="1">
      <c r="A56" s="41" t="s">
        <v>33</v>
      </c>
      <c r="B56" s="43"/>
      <c r="C56" s="43"/>
      <c r="D56" s="43"/>
      <c r="E56" s="43"/>
      <c r="F56" s="43"/>
      <c r="G56" s="20">
        <f>G53+G55</f>
        <v>0</v>
      </c>
    </row>
    <row r="57" spans="1:7" ht="42" customHeight="1" thickBot="1">
      <c r="A57" s="46" t="s">
        <v>16</v>
      </c>
      <c r="B57" s="47"/>
      <c r="C57" s="47"/>
      <c r="D57" s="47"/>
      <c r="E57" s="47"/>
      <c r="F57" s="47"/>
      <c r="G57" s="48"/>
    </row>
    <row r="58" spans="1:7" ht="13.5" customHeight="1">
      <c r="A58" s="17"/>
      <c r="B58" s="9"/>
      <c r="C58" s="9"/>
      <c r="D58" s="9"/>
      <c r="E58" s="9"/>
      <c r="F58" s="9"/>
      <c r="G58" s="9"/>
    </row>
    <row r="59" spans="1:7" ht="13.5" customHeight="1">
      <c r="A59" s="17"/>
      <c r="B59" s="9"/>
      <c r="C59" s="9"/>
      <c r="D59" s="9"/>
      <c r="E59" s="9"/>
      <c r="F59" s="9"/>
      <c r="G59" s="9"/>
    </row>
  </sheetData>
  <mergeCells count="17">
    <mergeCell ref="B8:D8"/>
    <mergeCell ref="B9:D9"/>
    <mergeCell ref="B10:D10"/>
    <mergeCell ref="A57:G57"/>
    <mergeCell ref="A1:B1"/>
    <mergeCell ref="A2:B2"/>
    <mergeCell ref="A3:B3"/>
    <mergeCell ref="A4:B4"/>
    <mergeCell ref="C1:G1"/>
    <mergeCell ref="C2:G2"/>
    <mergeCell ref="C3:G3"/>
    <mergeCell ref="C4:G4"/>
    <mergeCell ref="B11:D11"/>
    <mergeCell ref="D54:G54"/>
    <mergeCell ref="F10:G10"/>
    <mergeCell ref="B6:D6"/>
    <mergeCell ref="B7:D7"/>
  </mergeCells>
  <phoneticPr fontId="1" type="noConversion"/>
  <conditionalFormatting sqref="G52">
    <cfRule type="containsText" dxfId="9" priority="2" operator="containsText" text="NO">
      <formula>NOT(ISERROR(SEARCH("NO",G52)))</formula>
    </cfRule>
    <cfRule type="containsText" dxfId="8" priority="3" operator="containsText" text="&quot;NO&quot;">
      <formula>NOT(ISERROR(SEARCH("""NO""",G52)))</formula>
    </cfRule>
    <cfRule type="cellIs" dxfId="7" priority="4" operator="equal">
      <formula>"""NO"""</formula>
    </cfRule>
    <cfRule type="cellIs" dxfId="6" priority="5" operator="equal">
      <formula>"""NO"""</formula>
    </cfRule>
  </conditionalFormatting>
  <conditionalFormatting sqref="J54">
    <cfRule type="containsText" dxfId="5" priority="1" operator="containsText" text="YES">
      <formula>NOT(ISERROR(SEARCH("YES",J54)))</formula>
    </cfRule>
  </conditionalFormatting>
  <pageMargins left="0.78740157499999996" right="0.78740157499999996" top="0.984251969" bottom="0.984251969" header="0.4921259845" footer="0.4921259845"/>
  <pageSetup scale="98" fitToHeight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59"/>
  <sheetViews>
    <sheetView tabSelected="1" topLeftCell="H7" workbookViewId="0">
      <selection activeCell="K21" sqref="K21"/>
    </sheetView>
  </sheetViews>
  <sheetFormatPr baseColWidth="10" defaultColWidth="8.83203125" defaultRowHeight="12" x14ac:dyDescent="0"/>
  <cols>
    <col min="1" max="1" width="16.5" style="2" customWidth="1"/>
    <col min="2" max="6" width="11.5" customWidth="1"/>
    <col min="7" max="7" width="50.5" customWidth="1"/>
    <col min="8" max="8" width="37" customWidth="1"/>
    <col min="9" max="256" width="11.5" customWidth="1"/>
  </cols>
  <sheetData>
    <row r="1" spans="1:10" ht="18" customHeight="1">
      <c r="A1" s="49" t="s">
        <v>1</v>
      </c>
      <c r="B1" s="50"/>
      <c r="C1" s="57" t="s">
        <v>40</v>
      </c>
      <c r="D1" s="57"/>
      <c r="E1" s="57"/>
      <c r="F1" s="57"/>
      <c r="G1" s="58"/>
    </row>
    <row r="2" spans="1:10" s="2" customFormat="1" ht="18" customHeight="1">
      <c r="A2" s="51" t="s">
        <v>0</v>
      </c>
      <c r="B2" s="52"/>
      <c r="C2" s="59">
        <v>42301</v>
      </c>
      <c r="D2" s="60"/>
      <c r="E2" s="60"/>
      <c r="F2" s="60"/>
      <c r="G2" s="61"/>
    </row>
    <row r="3" spans="1:10" s="2" customFormat="1" ht="18" customHeight="1">
      <c r="A3" s="53" t="s">
        <v>2</v>
      </c>
      <c r="B3" s="54"/>
      <c r="C3" s="60" t="s">
        <v>38</v>
      </c>
      <c r="D3" s="60"/>
      <c r="E3" s="60"/>
      <c r="F3" s="60"/>
      <c r="G3" s="61"/>
    </row>
    <row r="4" spans="1:10" s="2" customFormat="1" ht="18" customHeight="1" thickBot="1">
      <c r="A4" s="55" t="s">
        <v>3</v>
      </c>
      <c r="B4" s="56"/>
      <c r="C4" s="62">
        <v>10</v>
      </c>
      <c r="D4" s="62"/>
      <c r="E4" s="62"/>
      <c r="F4" s="62"/>
      <c r="G4" s="63"/>
    </row>
    <row r="5" spans="1:10" s="2" customFormat="1" ht="18" customHeight="1" thickBot="1">
      <c r="A5" s="25"/>
      <c r="B5" s="4"/>
      <c r="C5" s="4"/>
      <c r="D5" s="4"/>
      <c r="E5" s="4"/>
      <c r="F5" s="4"/>
      <c r="G5" s="26"/>
    </row>
    <row r="6" spans="1:10" s="2" customFormat="1" ht="18" customHeight="1">
      <c r="A6" s="14" t="s">
        <v>4</v>
      </c>
      <c r="B6" s="71">
        <v>0.20833333333333334</v>
      </c>
      <c r="C6" s="71"/>
      <c r="D6" s="72"/>
      <c r="E6" s="4"/>
      <c r="F6" s="4"/>
      <c r="G6" s="26"/>
    </row>
    <row r="7" spans="1:10" s="2" customFormat="1" ht="18" customHeight="1">
      <c r="A7" s="15" t="s">
        <v>5</v>
      </c>
      <c r="B7" s="73">
        <v>0.5</v>
      </c>
      <c r="C7" s="73"/>
      <c r="D7" s="74"/>
      <c r="E7" s="4"/>
      <c r="F7" s="4"/>
      <c r="G7" s="26"/>
    </row>
    <row r="8" spans="1:10" s="2" customFormat="1" ht="18" customHeight="1" thickBot="1">
      <c r="A8" s="15" t="s">
        <v>6</v>
      </c>
      <c r="B8" s="44">
        <v>10</v>
      </c>
      <c r="C8" s="44"/>
      <c r="D8" s="45"/>
      <c r="E8" s="4"/>
      <c r="F8" s="4"/>
      <c r="G8" s="26"/>
    </row>
    <row r="9" spans="1:10" ht="15">
      <c r="A9" s="15" t="s">
        <v>7</v>
      </c>
      <c r="B9" s="44">
        <v>15</v>
      </c>
      <c r="C9" s="44"/>
      <c r="D9" s="45"/>
      <c r="E9" s="27"/>
      <c r="F9" s="6"/>
      <c r="G9" s="7" t="s">
        <v>34</v>
      </c>
    </row>
    <row r="10" spans="1:10" ht="15">
      <c r="A10" s="15" t="s">
        <v>8</v>
      </c>
      <c r="B10" s="44">
        <v>0</v>
      </c>
      <c r="C10" s="44"/>
      <c r="D10" s="45"/>
      <c r="E10" s="27"/>
      <c r="F10" s="69" t="s">
        <v>30</v>
      </c>
      <c r="G10" s="70"/>
    </row>
    <row r="11" spans="1:10" ht="16" thickBot="1">
      <c r="A11" s="16" t="s">
        <v>9</v>
      </c>
      <c r="B11" s="64" t="s">
        <v>39</v>
      </c>
      <c r="C11" s="64"/>
      <c r="D11" s="65"/>
      <c r="E11" s="27"/>
      <c r="F11" s="8"/>
      <c r="G11" s="13">
        <v>10957.6</v>
      </c>
    </row>
    <row r="12" spans="1:10" ht="15">
      <c r="A12" s="28"/>
      <c r="B12" s="5"/>
      <c r="C12" s="5"/>
      <c r="D12" s="5"/>
      <c r="E12" s="27"/>
      <c r="F12" s="27"/>
      <c r="G12" s="29"/>
    </row>
    <row r="13" spans="1:10" s="1" customFormat="1" ht="142.5" customHeight="1">
      <c r="A13" s="30" t="s">
        <v>10</v>
      </c>
      <c r="B13" s="31" t="s">
        <v>11</v>
      </c>
      <c r="C13" s="32" t="s">
        <v>35</v>
      </c>
      <c r="D13" s="32" t="s">
        <v>12</v>
      </c>
      <c r="E13" s="32" t="s">
        <v>17</v>
      </c>
      <c r="F13" s="32" t="s">
        <v>36</v>
      </c>
      <c r="G13" s="33" t="s">
        <v>13</v>
      </c>
    </row>
    <row r="14" spans="1:10">
      <c r="A14" s="34" t="s">
        <v>46</v>
      </c>
      <c r="B14" s="12"/>
      <c r="C14" s="11"/>
      <c r="D14" s="24"/>
      <c r="E14" s="11"/>
      <c r="F14" s="24"/>
      <c r="G14" s="35"/>
      <c r="H14" s="75" t="s">
        <v>48</v>
      </c>
    </row>
    <row r="15" spans="1:10" ht="12.75" customHeight="1">
      <c r="A15" s="34" t="s">
        <v>14</v>
      </c>
      <c r="B15" s="12">
        <v>10000</v>
      </c>
      <c r="C15" s="11"/>
      <c r="D15" s="24">
        <f t="shared" ref="D15:D45" si="0">C15/$G$11*1000</f>
        <v>0</v>
      </c>
      <c r="E15" s="11">
        <f t="shared" ref="E15" si="1">C15+E14</f>
        <v>0</v>
      </c>
      <c r="F15" s="24">
        <f t="shared" ref="F15:F45" si="2">E15/$G$11*1000</f>
        <v>0</v>
      </c>
      <c r="G15" s="35"/>
      <c r="H15" s="75"/>
      <c r="I15" s="10"/>
      <c r="J15" s="10"/>
    </row>
    <row r="16" spans="1:10">
      <c r="A16" s="34" t="s">
        <v>18</v>
      </c>
      <c r="B16" s="12">
        <v>20949</v>
      </c>
      <c r="C16" s="11">
        <f>B16-B15</f>
        <v>10949</v>
      </c>
      <c r="D16" s="24">
        <f>C16/$G$11*1000</f>
        <v>999.21515660363582</v>
      </c>
      <c r="E16" s="11">
        <f>C16+E15</f>
        <v>10949</v>
      </c>
      <c r="F16" s="24">
        <f>E16/$G$11*1000</f>
        <v>999.21515660363582</v>
      </c>
      <c r="G16" s="35"/>
      <c r="H16" s="75"/>
      <c r="I16" s="10"/>
      <c r="J16" s="10"/>
    </row>
    <row r="17" spans="1:14">
      <c r="A17" s="34" t="s">
        <v>19</v>
      </c>
      <c r="B17" s="12">
        <v>31926</v>
      </c>
      <c r="C17" s="11">
        <f t="shared" ref="C17:C45" si="3">B17-B16</f>
        <v>10977</v>
      </c>
      <c r="D17" s="24">
        <f t="shared" si="0"/>
        <v>1001.7704606848215</v>
      </c>
      <c r="E17" s="11">
        <f t="shared" ref="E17:E45" si="4">C17+E16</f>
        <v>21926</v>
      </c>
      <c r="F17" s="24">
        <f t="shared" si="2"/>
        <v>2000.9856172884572</v>
      </c>
      <c r="G17" s="35"/>
      <c r="H17" s="75"/>
      <c r="I17" s="10"/>
      <c r="J17" s="10"/>
    </row>
    <row r="18" spans="1:14">
      <c r="A18" s="34" t="s">
        <v>20</v>
      </c>
      <c r="B18" s="12">
        <v>42889</v>
      </c>
      <c r="C18" s="11">
        <f t="shared" si="3"/>
        <v>10963</v>
      </c>
      <c r="D18" s="24">
        <f t="shared" si="0"/>
        <v>1000.4928086442286</v>
      </c>
      <c r="E18" s="11">
        <f t="shared" si="4"/>
        <v>32889</v>
      </c>
      <c r="F18" s="24">
        <f t="shared" si="2"/>
        <v>3001.4784259326862</v>
      </c>
      <c r="G18" s="35"/>
      <c r="H18" s="75"/>
      <c r="I18" s="10"/>
      <c r="J18" s="10"/>
    </row>
    <row r="19" spans="1:14" s="3" customFormat="1">
      <c r="A19" s="34" t="s">
        <v>21</v>
      </c>
      <c r="B19" s="12">
        <v>53804</v>
      </c>
      <c r="C19" s="11">
        <f>B19-B18</f>
        <v>10915</v>
      </c>
      <c r="D19" s="24">
        <f t="shared" si="0"/>
        <v>996.11228736219607</v>
      </c>
      <c r="E19" s="11">
        <f>C19+E18</f>
        <v>43804</v>
      </c>
      <c r="F19" s="24">
        <f t="shared" si="2"/>
        <v>3997.5907132948819</v>
      </c>
      <c r="G19" s="35"/>
      <c r="H19" s="75"/>
      <c r="I19" s="10"/>
      <c r="J19" s="10"/>
    </row>
    <row r="20" spans="1:14" s="3" customFormat="1">
      <c r="A20" s="34" t="s">
        <v>28</v>
      </c>
      <c r="B20" s="12">
        <v>64755</v>
      </c>
      <c r="C20" s="11">
        <f t="shared" si="3"/>
        <v>10951</v>
      </c>
      <c r="D20" s="24">
        <f t="shared" si="0"/>
        <v>999.39767832372047</v>
      </c>
      <c r="E20" s="11">
        <f t="shared" si="4"/>
        <v>54755</v>
      </c>
      <c r="F20" s="24">
        <f t="shared" si="2"/>
        <v>4996.9883916186027</v>
      </c>
      <c r="G20" s="35"/>
      <c r="H20" s="75"/>
      <c r="I20" s="10"/>
      <c r="J20" s="10"/>
    </row>
    <row r="21" spans="1:14" s="3" customFormat="1">
      <c r="A21" s="34" t="s">
        <v>22</v>
      </c>
      <c r="B21" s="12">
        <v>75706</v>
      </c>
      <c r="C21" s="11">
        <f t="shared" si="3"/>
        <v>10951</v>
      </c>
      <c r="D21" s="24">
        <f t="shared" si="0"/>
        <v>999.39767832372047</v>
      </c>
      <c r="E21" s="11">
        <f t="shared" si="4"/>
        <v>65706</v>
      </c>
      <c r="F21" s="24">
        <f t="shared" si="2"/>
        <v>5996.386069942323</v>
      </c>
      <c r="G21" s="35"/>
      <c r="H21" s="75"/>
      <c r="I21" s="10"/>
      <c r="J21" s="10"/>
    </row>
    <row r="22" spans="1:14" s="3" customFormat="1">
      <c r="A22" s="34" t="s">
        <v>23</v>
      </c>
      <c r="B22" s="12">
        <v>86657</v>
      </c>
      <c r="C22" s="11">
        <f t="shared" si="3"/>
        <v>10951</v>
      </c>
      <c r="D22" s="24">
        <f t="shared" si="0"/>
        <v>999.39767832372047</v>
      </c>
      <c r="E22" s="11">
        <f t="shared" si="4"/>
        <v>76657</v>
      </c>
      <c r="F22" s="24">
        <f t="shared" si="2"/>
        <v>6995.7837482660434</v>
      </c>
      <c r="G22" s="35" t="s">
        <v>26</v>
      </c>
      <c r="H22" s="75"/>
      <c r="I22" s="10"/>
      <c r="J22" s="10"/>
    </row>
    <row r="23" spans="1:14" s="3" customFormat="1">
      <c r="A23" s="34" t="s">
        <v>23</v>
      </c>
      <c r="B23" s="12">
        <v>20862</v>
      </c>
      <c r="C23" s="11"/>
      <c r="D23" s="24">
        <f t="shared" si="0"/>
        <v>0</v>
      </c>
      <c r="E23" s="11">
        <f t="shared" si="4"/>
        <v>76657</v>
      </c>
      <c r="F23" s="24">
        <f t="shared" si="2"/>
        <v>6995.7837482660434</v>
      </c>
      <c r="G23" s="35"/>
      <c r="H23" s="75"/>
      <c r="I23" s="10"/>
      <c r="J23" s="10"/>
    </row>
    <row r="24" spans="1:14">
      <c r="A24" s="34" t="s">
        <v>24</v>
      </c>
      <c r="B24" s="12">
        <v>32045</v>
      </c>
      <c r="C24" s="11">
        <f t="shared" si="3"/>
        <v>11183</v>
      </c>
      <c r="D24" s="24">
        <f t="shared" si="0"/>
        <v>1020.5701978535446</v>
      </c>
      <c r="E24" s="11">
        <f t="shared" si="4"/>
        <v>87840</v>
      </c>
      <c r="F24" s="24">
        <f t="shared" si="2"/>
        <v>8016.3539461195887</v>
      </c>
      <c r="G24" s="35"/>
      <c r="H24" s="75"/>
      <c r="I24" s="10"/>
      <c r="J24" s="10"/>
    </row>
    <row r="25" spans="1:14">
      <c r="A25" s="34" t="s">
        <v>25</v>
      </c>
      <c r="B25" s="12">
        <v>43639</v>
      </c>
      <c r="C25" s="11">
        <f t="shared" si="3"/>
        <v>11594</v>
      </c>
      <c r="D25" s="24">
        <f t="shared" si="0"/>
        <v>1058.0784113309483</v>
      </c>
      <c r="E25" s="11">
        <f t="shared" si="4"/>
        <v>99434</v>
      </c>
      <c r="F25" s="24">
        <f t="shared" si="2"/>
        <v>9074.4323574505361</v>
      </c>
      <c r="G25" s="35"/>
      <c r="H25" s="75"/>
      <c r="I25" s="10"/>
      <c r="J25" s="10"/>
    </row>
    <row r="26" spans="1:14">
      <c r="A26" s="34" t="s">
        <v>41</v>
      </c>
      <c r="B26" s="12">
        <v>54579</v>
      </c>
      <c r="C26" s="11">
        <f t="shared" si="3"/>
        <v>10940</v>
      </c>
      <c r="D26" s="24">
        <f t="shared" si="0"/>
        <v>998.39380886325466</v>
      </c>
      <c r="E26" s="11">
        <f t="shared" si="4"/>
        <v>110374</v>
      </c>
      <c r="F26" s="24">
        <f t="shared" si="2"/>
        <v>10072.826166313791</v>
      </c>
      <c r="G26" s="35" t="s">
        <v>27</v>
      </c>
      <c r="H26" s="75"/>
      <c r="I26" s="10"/>
      <c r="J26" s="10"/>
      <c r="N26" s="21"/>
    </row>
    <row r="27" spans="1:14" s="3" customFormat="1">
      <c r="A27" s="36" t="s">
        <v>47</v>
      </c>
      <c r="B27" s="12"/>
      <c r="C27" s="11"/>
      <c r="D27" s="24"/>
      <c r="E27" s="11"/>
      <c r="F27" s="24"/>
      <c r="G27" s="35"/>
      <c r="H27" s="75"/>
      <c r="I27" s="10"/>
      <c r="J27" s="10"/>
    </row>
    <row r="28" spans="1:14" s="3" customFormat="1">
      <c r="A28" s="34" t="s">
        <v>14</v>
      </c>
      <c r="B28" s="12">
        <v>88000</v>
      </c>
      <c r="C28" s="11"/>
      <c r="D28" s="24">
        <f t="shared" si="0"/>
        <v>0</v>
      </c>
      <c r="E28" s="11">
        <f t="shared" ref="E28" si="5">C28+E27</f>
        <v>0</v>
      </c>
      <c r="F28" s="24">
        <f t="shared" si="2"/>
        <v>0</v>
      </c>
      <c r="G28" s="35"/>
      <c r="H28" s="75"/>
      <c r="I28" s="10"/>
      <c r="J28" s="10"/>
    </row>
    <row r="29" spans="1:14">
      <c r="A29" s="34" t="s">
        <v>18</v>
      </c>
      <c r="B29" s="12">
        <v>98934</v>
      </c>
      <c r="C29" s="11">
        <f t="shared" si="3"/>
        <v>10934</v>
      </c>
      <c r="D29" s="24">
        <f t="shared" si="0"/>
        <v>997.84624370300071</v>
      </c>
      <c r="E29" s="11">
        <f t="shared" si="4"/>
        <v>10934</v>
      </c>
      <c r="F29" s="24">
        <f t="shared" si="2"/>
        <v>997.84624370300071</v>
      </c>
      <c r="G29" s="35"/>
      <c r="H29" s="75"/>
      <c r="I29" s="10"/>
      <c r="J29" s="10"/>
    </row>
    <row r="30" spans="1:14">
      <c r="A30" s="34" t="s">
        <v>19</v>
      </c>
      <c r="B30" s="12">
        <v>109954</v>
      </c>
      <c r="C30" s="11">
        <f t="shared" si="3"/>
        <v>11020</v>
      </c>
      <c r="D30" s="24">
        <f t="shared" si="0"/>
        <v>1005.6946776666422</v>
      </c>
      <c r="E30" s="11">
        <f t="shared" si="4"/>
        <v>21954</v>
      </c>
      <c r="F30" s="24">
        <f t="shared" si="2"/>
        <v>2003.540921369643</v>
      </c>
      <c r="G30" s="35"/>
      <c r="H30" s="75"/>
      <c r="I30" s="10"/>
      <c r="J30" s="10"/>
    </row>
    <row r="31" spans="1:14">
      <c r="A31" s="34" t="s">
        <v>20</v>
      </c>
      <c r="B31" s="12">
        <v>120862</v>
      </c>
      <c r="C31" s="11">
        <f t="shared" si="3"/>
        <v>10908</v>
      </c>
      <c r="D31" s="24">
        <f t="shared" si="0"/>
        <v>995.47346134189968</v>
      </c>
      <c r="E31" s="11">
        <f t="shared" si="4"/>
        <v>32862</v>
      </c>
      <c r="F31" s="24">
        <f t="shared" si="2"/>
        <v>2999.0143827115426</v>
      </c>
      <c r="G31" s="35" t="s">
        <v>26</v>
      </c>
      <c r="H31" s="75"/>
      <c r="I31" s="10"/>
      <c r="J31" s="10"/>
    </row>
    <row r="32" spans="1:14">
      <c r="A32" s="34" t="s">
        <v>20</v>
      </c>
      <c r="B32" s="12">
        <v>86657</v>
      </c>
      <c r="C32" s="11"/>
      <c r="D32" s="24">
        <f t="shared" si="0"/>
        <v>0</v>
      </c>
      <c r="E32" s="11">
        <f t="shared" si="4"/>
        <v>32862</v>
      </c>
      <c r="F32" s="24">
        <f t="shared" si="2"/>
        <v>2999.0143827115426</v>
      </c>
      <c r="G32" s="35"/>
      <c r="H32" s="75"/>
      <c r="I32" s="10"/>
      <c r="J32" s="10"/>
      <c r="K32" s="3"/>
      <c r="L32" s="3"/>
      <c r="M32" s="3"/>
      <c r="N32" s="3"/>
    </row>
    <row r="33" spans="1:14">
      <c r="A33" s="34" t="s">
        <v>21</v>
      </c>
      <c r="B33" s="12">
        <v>97576</v>
      </c>
      <c r="C33" s="11">
        <f t="shared" si="3"/>
        <v>10919</v>
      </c>
      <c r="D33" s="24">
        <f t="shared" si="0"/>
        <v>996.47733080236549</v>
      </c>
      <c r="E33" s="11">
        <f t="shared" si="4"/>
        <v>43781</v>
      </c>
      <c r="F33" s="24">
        <f t="shared" si="2"/>
        <v>3995.4917135139081</v>
      </c>
      <c r="G33" s="35"/>
      <c r="H33" s="75"/>
      <c r="I33" s="10"/>
      <c r="J33" s="10"/>
      <c r="K33" s="3"/>
      <c r="L33" s="3"/>
      <c r="M33" s="3"/>
      <c r="N33" s="3"/>
    </row>
    <row r="34" spans="1:14">
      <c r="A34" s="34" t="s">
        <v>28</v>
      </c>
      <c r="B34" s="12">
        <v>108525</v>
      </c>
      <c r="C34" s="11">
        <f t="shared" si="3"/>
        <v>10949</v>
      </c>
      <c r="D34" s="24">
        <f t="shared" si="0"/>
        <v>999.21515660363582</v>
      </c>
      <c r="E34" s="11">
        <f t="shared" si="4"/>
        <v>54730</v>
      </c>
      <c r="F34" s="24">
        <f t="shared" si="2"/>
        <v>4994.706870117544</v>
      </c>
      <c r="G34" s="35"/>
      <c r="H34" s="75"/>
      <c r="I34" s="10"/>
      <c r="J34" s="10"/>
      <c r="K34" s="3"/>
      <c r="L34" s="3"/>
      <c r="M34" s="3"/>
      <c r="N34" s="3"/>
    </row>
    <row r="35" spans="1:14">
      <c r="A35" s="34" t="s">
        <v>22</v>
      </c>
      <c r="B35" s="12">
        <v>119475</v>
      </c>
      <c r="C35" s="11">
        <f t="shared" si="3"/>
        <v>10950</v>
      </c>
      <c r="D35" s="24">
        <f t="shared" si="0"/>
        <v>999.30641746367814</v>
      </c>
      <c r="E35" s="11">
        <f t="shared" si="4"/>
        <v>65680</v>
      </c>
      <c r="F35" s="24">
        <f t="shared" si="2"/>
        <v>5994.0132875812214</v>
      </c>
      <c r="G35" s="35"/>
      <c r="H35" s="75"/>
      <c r="I35" s="10"/>
      <c r="J35" s="10"/>
      <c r="K35" s="3"/>
      <c r="L35" s="3"/>
      <c r="M35" s="3"/>
      <c r="N35" s="3"/>
    </row>
    <row r="36" spans="1:14">
      <c r="A36" s="34" t="s">
        <v>23</v>
      </c>
      <c r="B36" s="12">
        <v>130419</v>
      </c>
      <c r="C36" s="11">
        <f t="shared" si="3"/>
        <v>10944</v>
      </c>
      <c r="D36" s="24">
        <f t="shared" si="0"/>
        <v>998.75885230342408</v>
      </c>
      <c r="E36" s="11">
        <f t="shared" si="4"/>
        <v>76624</v>
      </c>
      <c r="F36" s="24">
        <f t="shared" si="2"/>
        <v>6992.7721398846452</v>
      </c>
      <c r="G36" s="35"/>
      <c r="H36" s="75"/>
      <c r="I36" s="10"/>
      <c r="J36" s="10"/>
      <c r="K36" s="3"/>
      <c r="L36" s="3"/>
      <c r="M36" s="3"/>
      <c r="N36" s="3"/>
    </row>
    <row r="37" spans="1:14">
      <c r="A37" s="34" t="s">
        <v>24</v>
      </c>
      <c r="B37" s="12">
        <v>141609</v>
      </c>
      <c r="C37" s="11">
        <f t="shared" si="3"/>
        <v>11190</v>
      </c>
      <c r="D37" s="24">
        <f t="shared" si="0"/>
        <v>1021.2090238738409</v>
      </c>
      <c r="E37" s="11">
        <f t="shared" si="4"/>
        <v>87814</v>
      </c>
      <c r="F37" s="24">
        <f t="shared" si="2"/>
        <v>8013.9811637584871</v>
      </c>
      <c r="G37" s="35" t="s">
        <v>27</v>
      </c>
      <c r="H37" s="75"/>
      <c r="I37" s="10"/>
      <c r="J37" s="10"/>
      <c r="K37" s="3"/>
      <c r="L37" s="3"/>
      <c r="M37" s="3"/>
      <c r="N37" s="3"/>
    </row>
    <row r="38" spans="1:14">
      <c r="A38" s="34" t="s">
        <v>24</v>
      </c>
      <c r="B38" s="12">
        <v>59450</v>
      </c>
      <c r="C38" s="11"/>
      <c r="D38" s="24">
        <f t="shared" si="0"/>
        <v>0</v>
      </c>
      <c r="E38" s="11">
        <f t="shared" si="4"/>
        <v>87814</v>
      </c>
      <c r="F38" s="24">
        <f t="shared" si="2"/>
        <v>8013.9811637584871</v>
      </c>
      <c r="G38" s="35"/>
      <c r="H38" s="75"/>
      <c r="I38" s="10"/>
      <c r="J38" s="10"/>
      <c r="K38" s="3"/>
      <c r="L38" s="3"/>
      <c r="M38" s="3"/>
      <c r="N38" s="3"/>
    </row>
    <row r="39" spans="1:14">
      <c r="A39" s="34" t="s">
        <v>25</v>
      </c>
      <c r="B39" s="12">
        <v>71045</v>
      </c>
      <c r="C39" s="11">
        <f t="shared" si="3"/>
        <v>11595</v>
      </c>
      <c r="D39" s="24">
        <f t="shared" si="0"/>
        <v>1058.1696721909907</v>
      </c>
      <c r="E39" s="11">
        <f t="shared" si="4"/>
        <v>99409</v>
      </c>
      <c r="F39" s="24">
        <f t="shared" si="2"/>
        <v>9072.1508359494765</v>
      </c>
      <c r="G39" s="35"/>
      <c r="H39" s="75"/>
      <c r="I39" s="10"/>
      <c r="J39" s="10"/>
      <c r="K39" s="3"/>
      <c r="L39" s="3"/>
      <c r="M39" s="3"/>
      <c r="N39" s="3"/>
    </row>
    <row r="40" spans="1:14">
      <c r="A40" s="34" t="s">
        <v>41</v>
      </c>
      <c r="B40" s="12">
        <v>81987</v>
      </c>
      <c r="C40" s="11">
        <f t="shared" si="3"/>
        <v>10942</v>
      </c>
      <c r="D40" s="24">
        <f t="shared" si="0"/>
        <v>998.57633058333943</v>
      </c>
      <c r="E40" s="11">
        <f t="shared" si="4"/>
        <v>110351</v>
      </c>
      <c r="F40" s="24">
        <f t="shared" si="2"/>
        <v>10070.727166532817</v>
      </c>
      <c r="G40" s="35" t="s">
        <v>29</v>
      </c>
      <c r="H40" s="75"/>
      <c r="I40" s="10"/>
      <c r="J40" s="10"/>
    </row>
    <row r="41" spans="1:14">
      <c r="A41" s="34"/>
      <c r="B41" s="12"/>
      <c r="C41" s="11"/>
      <c r="D41" s="24"/>
      <c r="E41" s="11"/>
      <c r="F41" s="24"/>
      <c r="G41" s="35"/>
      <c r="H41" s="75"/>
      <c r="I41" s="10"/>
      <c r="J41" s="10"/>
    </row>
    <row r="42" spans="1:14">
      <c r="A42" s="34"/>
      <c r="B42" s="12"/>
      <c r="C42" s="11">
        <f t="shared" si="3"/>
        <v>0</v>
      </c>
      <c r="D42" s="24">
        <f t="shared" si="0"/>
        <v>0</v>
      </c>
      <c r="E42" s="11">
        <f t="shared" si="4"/>
        <v>0</v>
      </c>
      <c r="F42" s="24">
        <f t="shared" si="2"/>
        <v>0</v>
      </c>
      <c r="G42" s="35"/>
      <c r="H42" s="75"/>
      <c r="I42" s="10"/>
      <c r="J42" s="10"/>
    </row>
    <row r="43" spans="1:14">
      <c r="A43" s="34"/>
      <c r="B43" s="12"/>
      <c r="C43" s="11">
        <f t="shared" si="3"/>
        <v>0</v>
      </c>
      <c r="D43" s="24">
        <f t="shared" si="0"/>
        <v>0</v>
      </c>
      <c r="E43" s="11">
        <f t="shared" si="4"/>
        <v>0</v>
      </c>
      <c r="F43" s="24">
        <f t="shared" si="2"/>
        <v>0</v>
      </c>
      <c r="G43" s="35"/>
      <c r="H43" s="75"/>
      <c r="I43" s="10"/>
      <c r="J43" s="10"/>
    </row>
    <row r="44" spans="1:14">
      <c r="A44" s="34"/>
      <c r="B44" s="12"/>
      <c r="C44" s="11">
        <f t="shared" si="3"/>
        <v>0</v>
      </c>
      <c r="D44" s="24">
        <f t="shared" si="0"/>
        <v>0</v>
      </c>
      <c r="E44" s="11">
        <f t="shared" si="4"/>
        <v>0</v>
      </c>
      <c r="F44" s="24">
        <f t="shared" si="2"/>
        <v>0</v>
      </c>
      <c r="G44" s="35"/>
      <c r="H44" s="75"/>
      <c r="I44" s="10"/>
      <c r="J44" s="10"/>
    </row>
    <row r="45" spans="1:14">
      <c r="A45" s="34"/>
      <c r="B45" s="12"/>
      <c r="C45" s="11">
        <f t="shared" si="3"/>
        <v>0</v>
      </c>
      <c r="D45" s="24">
        <f t="shared" si="0"/>
        <v>0</v>
      </c>
      <c r="E45" s="11">
        <f t="shared" si="4"/>
        <v>0</v>
      </c>
      <c r="F45" s="24">
        <f t="shared" si="2"/>
        <v>0</v>
      </c>
      <c r="G45" s="35"/>
      <c r="H45" s="75"/>
      <c r="I45" s="10"/>
      <c r="J45" s="10"/>
    </row>
    <row r="46" spans="1:14">
      <c r="A46" s="37"/>
      <c r="B46" s="38"/>
      <c r="C46" s="38"/>
      <c r="D46" s="38"/>
      <c r="E46" s="38"/>
      <c r="F46" s="38"/>
      <c r="G46" s="39"/>
    </row>
    <row r="47" spans="1:14">
      <c r="A47" s="37"/>
      <c r="B47" s="38"/>
      <c r="C47" s="38"/>
      <c r="D47" s="38"/>
      <c r="E47" s="38"/>
      <c r="F47" s="38"/>
      <c r="G47" s="39"/>
    </row>
    <row r="48" spans="1:14" ht="20.25" customHeight="1" thickBot="1">
      <c r="A48" s="40" t="s">
        <v>15</v>
      </c>
      <c r="B48" s="38"/>
      <c r="C48" s="38"/>
      <c r="D48" s="38"/>
      <c r="E48" s="38"/>
      <c r="F48" s="38"/>
      <c r="G48" s="39"/>
    </row>
    <row r="49" spans="1:8" ht="20.25" customHeight="1" thickBot="1">
      <c r="A49" s="41" t="s">
        <v>42</v>
      </c>
      <c r="B49" s="42"/>
      <c r="C49" s="38"/>
      <c r="D49" s="38"/>
      <c r="E49" s="38"/>
      <c r="F49" s="38"/>
      <c r="G49" s="18">
        <f>F26</f>
        <v>10072.826166313791</v>
      </c>
      <c r="H49" s="75" t="s">
        <v>50</v>
      </c>
    </row>
    <row r="50" spans="1:8" ht="20.25" customHeight="1" thickBot="1">
      <c r="A50" s="41" t="s">
        <v>43</v>
      </c>
      <c r="B50" s="42"/>
      <c r="C50" s="38"/>
      <c r="D50" s="38"/>
      <c r="E50" s="38"/>
      <c r="F50" s="38"/>
      <c r="G50" s="18">
        <f>F40</f>
        <v>10070.727166532817</v>
      </c>
      <c r="H50" s="75"/>
    </row>
    <row r="51" spans="1:8" ht="20.25" customHeight="1" thickBot="1">
      <c r="A51" s="41" t="s">
        <v>45</v>
      </c>
      <c r="B51" s="42"/>
      <c r="C51" s="38"/>
      <c r="D51" s="38"/>
      <c r="E51" s="38"/>
      <c r="F51" s="38"/>
      <c r="G51" s="23">
        <f>ABS(G49-G50)/G49</f>
        <v>2.083824089006361E-4</v>
      </c>
      <c r="H51" s="75"/>
    </row>
    <row r="52" spans="1:8" ht="20.25" customHeight="1" thickBot="1">
      <c r="A52" s="41" t="s">
        <v>44</v>
      </c>
      <c r="B52" s="42"/>
      <c r="C52" s="38"/>
      <c r="D52" s="38"/>
      <c r="E52" s="38"/>
      <c r="F52" s="38"/>
      <c r="G52" s="22" t="str">
        <f>IF(ABS(G49-G50)/G49&lt;0.0008,"YES","NO")</f>
        <v>YES</v>
      </c>
      <c r="H52" s="75"/>
    </row>
    <row r="53" spans="1:8" ht="20.25" customHeight="1" thickBot="1">
      <c r="A53" s="41" t="s">
        <v>49</v>
      </c>
      <c r="B53" s="38"/>
      <c r="C53" s="38"/>
      <c r="D53" s="38"/>
      <c r="E53" s="38"/>
      <c r="F53" s="38"/>
      <c r="G53" s="20">
        <f>IF(G49&lt;G50,G49,G50)</f>
        <v>10070.727166532817</v>
      </c>
      <c r="H53" s="75"/>
    </row>
    <row r="54" spans="1:8" ht="20.25" customHeight="1" thickBot="1">
      <c r="A54" s="41" t="s">
        <v>31</v>
      </c>
      <c r="B54" s="43"/>
      <c r="C54" s="43"/>
      <c r="D54" s="66" t="s">
        <v>37</v>
      </c>
      <c r="E54" s="67"/>
      <c r="F54" s="67"/>
      <c r="G54" s="68"/>
      <c r="H54" s="75"/>
    </row>
    <row r="55" spans="1:8" ht="20.25" customHeight="1" thickBot="1">
      <c r="A55" s="41" t="s">
        <v>32</v>
      </c>
      <c r="B55" s="43"/>
      <c r="C55" s="43"/>
      <c r="D55" s="43"/>
      <c r="E55" s="43"/>
      <c r="F55" s="43"/>
      <c r="G55" s="19">
        <f>-35.35*2</f>
        <v>-70.7</v>
      </c>
      <c r="H55" s="75"/>
    </row>
    <row r="56" spans="1:8" ht="20.25" customHeight="1" thickBot="1">
      <c r="A56" s="41" t="s">
        <v>33</v>
      </c>
      <c r="B56" s="43"/>
      <c r="C56" s="43"/>
      <c r="D56" s="43"/>
      <c r="E56" s="43"/>
      <c r="F56" s="43"/>
      <c r="G56" s="20">
        <f>G53+G55</f>
        <v>10000.027166532816</v>
      </c>
      <c r="H56" s="75"/>
    </row>
    <row r="57" spans="1:8" ht="42" customHeight="1" thickBot="1">
      <c r="A57" s="46" t="s">
        <v>16</v>
      </c>
      <c r="B57" s="47"/>
      <c r="C57" s="47"/>
      <c r="D57" s="47"/>
      <c r="E57" s="47"/>
      <c r="F57" s="47"/>
      <c r="G57" s="48"/>
      <c r="H57" s="75"/>
    </row>
    <row r="58" spans="1:8" ht="13.5" customHeight="1">
      <c r="A58" s="17"/>
      <c r="B58" s="10"/>
      <c r="C58" s="10"/>
      <c r="D58" s="10"/>
      <c r="E58" s="10"/>
      <c r="F58" s="10"/>
      <c r="G58" s="10"/>
    </row>
    <row r="59" spans="1:8" ht="13.5" customHeight="1">
      <c r="A59" s="17"/>
      <c r="B59" s="10"/>
      <c r="C59" s="10"/>
      <c r="D59" s="10"/>
      <c r="E59" s="10"/>
      <c r="F59" s="10"/>
      <c r="G59" s="10"/>
    </row>
  </sheetData>
  <mergeCells count="19">
    <mergeCell ref="B9:D9"/>
    <mergeCell ref="A1:B1"/>
    <mergeCell ref="C1:G1"/>
    <mergeCell ref="A2:B2"/>
    <mergeCell ref="C2:G2"/>
    <mergeCell ref="A3:B3"/>
    <mergeCell ref="C3:G3"/>
    <mergeCell ref="A4:B4"/>
    <mergeCell ref="C4:G4"/>
    <mergeCell ref="B6:D6"/>
    <mergeCell ref="B7:D7"/>
    <mergeCell ref="B8:D8"/>
    <mergeCell ref="A57:G57"/>
    <mergeCell ref="H49:H57"/>
    <mergeCell ref="H14:H45"/>
    <mergeCell ref="B10:D10"/>
    <mergeCell ref="F10:G10"/>
    <mergeCell ref="B11:D11"/>
    <mergeCell ref="D54:G54"/>
  </mergeCells>
  <conditionalFormatting sqref="G52">
    <cfRule type="containsText" dxfId="4" priority="2" operator="containsText" text="NO">
      <formula>NOT(ISERROR(SEARCH("NO",G52)))</formula>
    </cfRule>
    <cfRule type="containsText" dxfId="3" priority="3" operator="containsText" text="&quot;NO&quot;">
      <formula>NOT(ISERROR(SEARCH("""NO""",G52)))</formula>
    </cfRule>
    <cfRule type="cellIs" dxfId="2" priority="4" operator="equal">
      <formula>"""NO"""</formula>
    </cfRule>
    <cfRule type="cellIs" dxfId="1" priority="5" operator="equal">
      <formula>"""NO"""</formula>
    </cfRule>
  </conditionalFormatting>
  <conditionalFormatting sqref="K54">
    <cfRule type="containsText" dxfId="0" priority="1" operator="containsText" text="YES">
      <formula>NOT(ISERROR(SEARCH("YES",K54)))</formula>
    </cfRule>
  </conditionalFormatting>
  <pageMargins left="0.78740157499999996" right="0.78740157499999996" top="0.984251969" bottom="0.984251969" header="0.4921259845" footer="0.4921259845"/>
  <pageSetup scale="98" fitToHeight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Example</vt:lpstr>
    </vt:vector>
  </TitlesOfParts>
  <Company>FAQ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jlefebvre</dc:creator>
  <cp:lastModifiedBy>John Lofranco</cp:lastModifiedBy>
  <cp:lastPrinted>2015-10-25T17:15:06Z</cp:lastPrinted>
  <dcterms:created xsi:type="dcterms:W3CDTF">2013-07-10T11:56:35Z</dcterms:created>
  <dcterms:modified xsi:type="dcterms:W3CDTF">2015-10-26T13:26:47Z</dcterms:modified>
</cp:coreProperties>
</file>